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ntanm\Downloads\"/>
    </mc:Choice>
  </mc:AlternateContent>
  <xr:revisionPtr revIDLastSave="0" documentId="8_{D6B9A9F9-4B21-46E4-AF42-48D0957F76E4}" xr6:coauthVersionLast="47" xr6:coauthVersionMax="47" xr10:uidLastSave="{00000000-0000-0000-0000-000000000000}"/>
  <bookViews>
    <workbookView xWindow="-120" yWindow="-120" windowWidth="24240" windowHeight="13020" xr2:uid="{07C2DA60-1FCA-4383-9972-8BFFE3471B0B}"/>
  </bookViews>
  <sheets>
    <sheet name="56.1" sheetId="1" r:id="rId1"/>
  </sheets>
  <externalReferences>
    <externalReference r:id="rId2"/>
  </externalReferences>
  <definedNames>
    <definedName name="diaba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G29" i="1"/>
  <c r="E28" i="1"/>
  <c r="F28" i="1" s="1"/>
  <c r="G27" i="1"/>
  <c r="F27" i="1"/>
  <c r="H27" i="1" s="1"/>
  <c r="E26" i="1"/>
  <c r="C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F12" i="1"/>
  <c r="F11" i="1" s="1"/>
  <c r="E12" i="1"/>
  <c r="E11" i="1" s="1"/>
  <c r="E10" i="1" s="1"/>
  <c r="D12" i="1"/>
  <c r="H12" i="1" s="1"/>
  <c r="C12" i="1"/>
  <c r="G12" i="1" s="1"/>
  <c r="D11" i="1"/>
  <c r="D10" i="1" s="1"/>
  <c r="C11" i="1"/>
  <c r="C10" i="1" s="1"/>
  <c r="F26" i="1" l="1"/>
  <c r="H26" i="1" s="1"/>
  <c r="H28" i="1"/>
  <c r="G28" i="1"/>
  <c r="H10" i="1"/>
  <c r="F10" i="1"/>
  <c r="G10" i="1" s="1"/>
  <c r="G26" i="1"/>
  <c r="H11" i="1"/>
  <c r="G11" i="1"/>
</calcChain>
</file>

<file path=xl/sharedStrings.xml><?xml version="1.0" encoding="utf-8"?>
<sst xmlns="http://schemas.openxmlformats.org/spreadsheetml/2006/main" count="59" uniqueCount="48">
  <si>
    <t>Phụ lục III (Mẫu biểu số 56.1)</t>
  </si>
  <si>
    <t>ƯỚC THỰC HIỆN CHI NSNN QUÝ I NĂM 2026</t>
  </si>
  <si>
    <t>(Dùng cho UBND tỉnh, thành phố trực thuộc trung ương báo cáo Bộ Tài chính)</t>
  </si>
  <si>
    <t>(Kèm theo Công văn số        /UBND-ĐTKT ngày       /4/2026 của UBND tỉnh Đắk Lắk)</t>
  </si>
  <si>
    <t>Đơn vị: Tỷ đồng</t>
  </si>
  <si>
    <t>STT</t>
  </si>
  <si>
    <t>Nội dung</t>
  </si>
  <si>
    <t>Dự toán</t>
  </si>
  <si>
    <t>Dự toán HĐND</t>
  </si>
  <si>
    <t>Ước thực hiện</t>
  </si>
  <si>
    <t>Ước Quý I so (%)</t>
  </si>
  <si>
    <t>Quý I</t>
  </si>
  <si>
    <t>Lũy kế từ đầu năm</t>
  </si>
  <si>
    <t>DT HĐND</t>
  </si>
  <si>
    <t>Cùng kỳ năm 2025</t>
  </si>
  <si>
    <t>A</t>
  </si>
  <si>
    <t>B</t>
  </si>
  <si>
    <t>4=3/1</t>
  </si>
  <si>
    <t>TỔNG CHI NSĐP</t>
  </si>
  <si>
    <t>CHI CÂN ĐỐI NSĐP</t>
  </si>
  <si>
    <t>I</t>
  </si>
  <si>
    <t>Chi đầu tư phát triển</t>
  </si>
  <si>
    <t>Chi đầu tư phát triển theo ngành, lĩnh vực</t>
  </si>
  <si>
    <t>Chi chương trình mục tiêu quốc gia</t>
  </si>
  <si>
    <t/>
  </si>
  <si>
    <t>II</t>
  </si>
  <si>
    <t>Chi trả nợ lãi</t>
  </si>
  <si>
    <t>III</t>
  </si>
  <si>
    <t>Chi thường xuyên</t>
  </si>
  <si>
    <t>Trong đó:</t>
  </si>
  <si>
    <t>- Chi giáo dục, đào tạo và dạy nghề</t>
  </si>
  <si>
    <t>- Chi khoa học, công nghệ, đổi mới sáng tạo và chuyển đổi số</t>
  </si>
  <si>
    <t>IV</t>
  </si>
  <si>
    <t>Chi cho vay</t>
  </si>
  <si>
    <t>V</t>
  </si>
  <si>
    <t>Chi viện trợ</t>
  </si>
  <si>
    <t>VI</t>
  </si>
  <si>
    <t>Chi bổ sung quỹ dự trữ tài chính</t>
  </si>
  <si>
    <t>VII</t>
  </si>
  <si>
    <t>Dự phòng ngân sách nhà nước</t>
  </si>
  <si>
    <t>VIII</t>
  </si>
  <si>
    <t>Chi cải cách tiền lương, tinh giản biên chế</t>
  </si>
  <si>
    <t>IX</t>
  </si>
  <si>
    <t>Các nhiệm vụ chi khác</t>
  </si>
  <si>
    <t>CHI TỪ NGUỒN BỔ SUNG CÓ MỤC TIÊU TỪ NSTW CHO NSĐP</t>
  </si>
  <si>
    <t>Chi đầu tư thực hiện các chương trình, nhiệm vụ, dự án</t>
  </si>
  <si>
    <t>Chi thường xuyên thực hiện các chế độ, chính sách</t>
  </si>
  <si>
    <t>Chi thực hiện các chương trình mục tiêu quốc 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</si>
</sst>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Aptos Narrow"/>
      <family val="2"/>
      <charset val="163"/>
      <scheme val="minor"/>
    </font>
    <font>
      <sz val="11"/>
      <color theme="1"/>
      <name val="Aptos Narrow"/>
      <family val="2"/>
      <charset val="163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4" fontId="2" fillId="2" borderId="4" xfId="1" applyNumberFormat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" fillId="0" borderId="0" xfId="0" applyFont="1"/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164" fontId="2" fillId="2" borderId="5" xfId="1" applyNumberFormat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 wrapText="1"/>
    </xf>
    <xf numFmtId="164" fontId="4" fillId="2" borderId="5" xfId="1" applyNumberFormat="1" applyFont="1" applyFill="1" applyBorder="1" applyAlignment="1">
      <alignment horizontal="center" vertical="center" wrapText="1"/>
    </xf>
    <xf numFmtId="164" fontId="8" fillId="2" borderId="5" xfId="1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 wrapText="1"/>
    </xf>
    <xf numFmtId="164" fontId="3" fillId="2" borderId="6" xfId="1" applyNumberFormat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164" fontId="3" fillId="0" borderId="0" xfId="1" applyNumberFormat="1" applyFont="1"/>
    <xf numFmtId="164" fontId="3" fillId="0" borderId="0" xfId="0" applyNumberFormat="1" applyFont="1"/>
  </cellXfs>
  <cellStyles count="2">
    <cellStyle name="Comma" xfId="1" builtinId="3"/>
    <cellStyle name="Normal" xfId="0" builtinId="0"/>
  </cellStyles>
  <dxfs count="1">
    <dxf>
      <font>
        <color rgb="FF00206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tanm\Downloads\02.%20Bieu%2054%20den%2056.2-Phat%20hanh-U.xlsx" TargetMode="External"/><Relationship Id="rId1" Type="http://schemas.openxmlformats.org/officeDocument/2006/relationships/externalLinkPath" Target="02.%20Bieu%2054%20den%2056.2-Phat%20hanh-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54"/>
      <sheetName val="55"/>
      <sheetName val="56.1"/>
      <sheetName val="56.2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DE755-B0A6-4E9A-87A7-635893F02CA3}">
  <sheetPr>
    <pageSetUpPr fitToPage="1"/>
  </sheetPr>
  <dimension ref="A1:I31"/>
  <sheetViews>
    <sheetView tabSelected="1" zoomScale="85" zoomScaleNormal="85" workbookViewId="0">
      <selection activeCell="M23" sqref="M23"/>
    </sheetView>
  </sheetViews>
  <sheetFormatPr defaultColWidth="9.140625" defaultRowHeight="15.75" x14ac:dyDescent="0.25"/>
  <cols>
    <col min="1" max="1" width="9.28515625" style="2" bestFit="1" customWidth="1"/>
    <col min="2" max="2" width="40.85546875" style="2" customWidth="1"/>
    <col min="3" max="3" width="13.28515625" style="2" bestFit="1" customWidth="1"/>
    <col min="4" max="4" width="13.28515625" style="2" hidden="1" customWidth="1"/>
    <col min="5" max="5" width="14" style="2" customWidth="1"/>
    <col min="6" max="6" width="13.5703125" style="2" customWidth="1"/>
    <col min="7" max="7" width="9.28515625" style="2" bestFit="1" customWidth="1"/>
    <col min="8" max="8" width="9.28515625" style="2" hidden="1" customWidth="1"/>
    <col min="9" max="9" width="9.28515625" style="2" bestFit="1" customWidth="1"/>
    <col min="10" max="16384" width="9.140625" style="2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5.75" customHeight="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5.75" customHeight="1" x14ac:dyDescent="0.25">
      <c r="A3" s="3" t="s">
        <v>2</v>
      </c>
      <c r="B3" s="3"/>
      <c r="C3" s="3"/>
      <c r="D3" s="3"/>
      <c r="E3" s="3"/>
      <c r="F3" s="3"/>
      <c r="G3" s="3"/>
      <c r="H3" s="3"/>
      <c r="I3" s="3"/>
    </row>
    <row r="4" spans="1:9" x14ac:dyDescent="0.25">
      <c r="A4" s="4" t="s">
        <v>3</v>
      </c>
      <c r="B4" s="4"/>
      <c r="C4" s="4"/>
      <c r="D4" s="4"/>
      <c r="E4" s="4"/>
      <c r="F4" s="4"/>
      <c r="G4" s="4"/>
      <c r="H4" s="4"/>
      <c r="I4" s="4"/>
    </row>
    <row r="5" spans="1:9" x14ac:dyDescent="0.25">
      <c r="A5" s="5"/>
      <c r="B5" s="5"/>
      <c r="C5" s="5"/>
      <c r="D5" s="5"/>
      <c r="E5" s="5"/>
      <c r="F5" s="5"/>
      <c r="G5" s="5"/>
      <c r="H5" s="5"/>
      <c r="I5" s="5"/>
    </row>
    <row r="6" spans="1:9" x14ac:dyDescent="0.25">
      <c r="G6" s="4" t="s">
        <v>4</v>
      </c>
      <c r="H6" s="4"/>
      <c r="I6" s="4"/>
    </row>
    <row r="7" spans="1:9" ht="39" customHeight="1" x14ac:dyDescent="0.25">
      <c r="A7" s="6" t="s">
        <v>5</v>
      </c>
      <c r="B7" s="6" t="s">
        <v>6</v>
      </c>
      <c r="C7" s="6" t="s">
        <v>7</v>
      </c>
      <c r="D7" s="7" t="s">
        <v>8</v>
      </c>
      <c r="E7" s="6" t="s">
        <v>9</v>
      </c>
      <c r="F7" s="6"/>
      <c r="G7" s="6" t="s">
        <v>10</v>
      </c>
      <c r="H7" s="6"/>
      <c r="I7" s="6"/>
    </row>
    <row r="8" spans="1:9" ht="47.25" x14ac:dyDescent="0.25">
      <c r="A8" s="6"/>
      <c r="B8" s="6"/>
      <c r="C8" s="6"/>
      <c r="D8" s="8"/>
      <c r="E8" s="9" t="s">
        <v>11</v>
      </c>
      <c r="F8" s="9" t="s">
        <v>12</v>
      </c>
      <c r="G8" s="9" t="s">
        <v>7</v>
      </c>
      <c r="H8" s="9" t="s">
        <v>13</v>
      </c>
      <c r="I8" s="9" t="s">
        <v>14</v>
      </c>
    </row>
    <row r="9" spans="1:9" s="11" customFormat="1" x14ac:dyDescent="0.25">
      <c r="A9" s="10" t="s">
        <v>15</v>
      </c>
      <c r="B9" s="10" t="s">
        <v>16</v>
      </c>
      <c r="C9" s="10">
        <v>1</v>
      </c>
      <c r="D9" s="10"/>
      <c r="E9" s="10">
        <v>2</v>
      </c>
      <c r="F9" s="10">
        <v>3</v>
      </c>
      <c r="G9" s="10" t="s">
        <v>17</v>
      </c>
      <c r="H9" s="10"/>
      <c r="I9" s="10">
        <v>5</v>
      </c>
    </row>
    <row r="10" spans="1:9" s="16" customFormat="1" x14ac:dyDescent="0.25">
      <c r="A10" s="12"/>
      <c r="B10" s="13" t="s">
        <v>18</v>
      </c>
      <c r="C10" s="14">
        <f>C11+C26</f>
        <v>39987756</v>
      </c>
      <c r="D10" s="14">
        <f>D11+D26</f>
        <v>41268398</v>
      </c>
      <c r="E10" s="14">
        <f t="shared" ref="E10:F10" si="0">E11+E26</f>
        <v>10559540.523</v>
      </c>
      <c r="F10" s="14">
        <f t="shared" si="0"/>
        <v>10559540.523</v>
      </c>
      <c r="G10" s="15">
        <f>IF(C10&lt;&gt;0,F10/C10*100,"")</f>
        <v>26.406934470141309</v>
      </c>
      <c r="H10" s="15">
        <f>IF(D10&lt;&gt;0,F10/D10*100,"")</f>
        <v>25.587473792900806</v>
      </c>
      <c r="I10" s="15">
        <v>95.175630158609167</v>
      </c>
    </row>
    <row r="11" spans="1:9" s="16" customFormat="1" x14ac:dyDescent="0.25">
      <c r="A11" s="17" t="s">
        <v>15</v>
      </c>
      <c r="B11" s="18" t="s">
        <v>19</v>
      </c>
      <c r="C11" s="19">
        <f>C12+C15+C16+C20+C21+C22+C23+C24+C25</f>
        <v>34027579</v>
      </c>
      <c r="D11" s="19">
        <f>D12+D15+D16+D20+D21+D22+D23+D24+D25</f>
        <v>35308221</v>
      </c>
      <c r="E11" s="19">
        <f t="shared" ref="E11:F11" si="1">E12+E15+E16+E20+E21+E22+E23+E24+E25</f>
        <v>9497180.1299830005</v>
      </c>
      <c r="F11" s="19">
        <f t="shared" si="1"/>
        <v>9497180.1299830005</v>
      </c>
      <c r="G11" s="20">
        <f t="shared" ref="G11:G29" si="2">IF(C11&lt;&gt;0,F11/C11*100,"")</f>
        <v>27.910243423380194</v>
      </c>
      <c r="H11" s="20">
        <f t="shared" ref="H11:H29" si="3">IF(D11&lt;&gt;0,F11/D11*100,"")</f>
        <v>26.89792875711014</v>
      </c>
      <c r="I11" s="20">
        <v>103.3783764241317</v>
      </c>
    </row>
    <row r="12" spans="1:9" s="16" customFormat="1" x14ac:dyDescent="0.25">
      <c r="A12" s="17" t="s">
        <v>20</v>
      </c>
      <c r="B12" s="18" t="s">
        <v>21</v>
      </c>
      <c r="C12" s="19">
        <f>C13+C14</f>
        <v>6810500</v>
      </c>
      <c r="D12" s="19">
        <f>D13+D14</f>
        <v>8066241</v>
      </c>
      <c r="E12" s="19">
        <f t="shared" ref="E12:F12" si="4">E13+E14</f>
        <v>4250915.1069830004</v>
      </c>
      <c r="F12" s="19">
        <f t="shared" si="4"/>
        <v>4250915.1069830004</v>
      </c>
      <c r="G12" s="20">
        <f t="shared" si="2"/>
        <v>62.417078143792679</v>
      </c>
      <c r="H12" s="20">
        <f t="shared" si="3"/>
        <v>52.700075623614531</v>
      </c>
      <c r="I12" s="20">
        <v>103.94341183596072</v>
      </c>
    </row>
    <row r="13" spans="1:9" x14ac:dyDescent="0.25">
      <c r="A13" s="21">
        <v>1</v>
      </c>
      <c r="B13" s="22" t="s">
        <v>22</v>
      </c>
      <c r="C13" s="23">
        <v>6810500</v>
      </c>
      <c r="D13" s="23">
        <v>8066241</v>
      </c>
      <c r="E13" s="23">
        <v>4250915.1069830004</v>
      </c>
      <c r="F13" s="23">
        <v>4250915.1069830004</v>
      </c>
      <c r="G13" s="24">
        <f t="shared" si="2"/>
        <v>62.417078143792679</v>
      </c>
      <c r="H13" s="24">
        <f t="shared" si="3"/>
        <v>52.700075623614531</v>
      </c>
      <c r="I13" s="24">
        <v>104.7166929389772</v>
      </c>
    </row>
    <row r="14" spans="1:9" x14ac:dyDescent="0.25">
      <c r="A14" s="21">
        <v>2</v>
      </c>
      <c r="B14" s="22" t="s">
        <v>23</v>
      </c>
      <c r="C14" s="23"/>
      <c r="D14" s="23"/>
      <c r="E14" s="23"/>
      <c r="F14" s="23"/>
      <c r="G14" s="20" t="str">
        <f t="shared" si="2"/>
        <v/>
      </c>
      <c r="H14" s="20" t="str">
        <f t="shared" si="3"/>
        <v/>
      </c>
      <c r="I14" s="20" t="s">
        <v>24</v>
      </c>
    </row>
    <row r="15" spans="1:9" s="16" customFormat="1" x14ac:dyDescent="0.25">
      <c r="A15" s="17" t="s">
        <v>25</v>
      </c>
      <c r="B15" s="18" t="s">
        <v>26</v>
      </c>
      <c r="C15" s="19">
        <v>12500</v>
      </c>
      <c r="D15" s="19">
        <v>12500</v>
      </c>
      <c r="E15" s="19">
        <v>0</v>
      </c>
      <c r="F15" s="19">
        <v>0</v>
      </c>
      <c r="G15" s="20">
        <f t="shared" si="2"/>
        <v>0</v>
      </c>
      <c r="H15" s="20">
        <f t="shared" si="3"/>
        <v>0</v>
      </c>
      <c r="I15" s="20" t="s">
        <v>24</v>
      </c>
    </row>
    <row r="16" spans="1:9" s="16" customFormat="1" x14ac:dyDescent="0.25">
      <c r="A16" s="17" t="s">
        <v>27</v>
      </c>
      <c r="B16" s="18" t="s">
        <v>28</v>
      </c>
      <c r="C16" s="19">
        <v>26526155</v>
      </c>
      <c r="D16" s="19">
        <v>26526155</v>
      </c>
      <c r="E16" s="19">
        <v>5245724.5</v>
      </c>
      <c r="F16" s="19">
        <v>5245724.5</v>
      </c>
      <c r="G16" s="20">
        <f t="shared" si="2"/>
        <v>19.775668580689512</v>
      </c>
      <c r="H16" s="20">
        <f t="shared" si="3"/>
        <v>19.775668580689512</v>
      </c>
      <c r="I16" s="20">
        <v>102.93461830746008</v>
      </c>
    </row>
    <row r="17" spans="1:9" x14ac:dyDescent="0.25">
      <c r="A17" s="25"/>
      <c r="B17" s="26" t="s">
        <v>29</v>
      </c>
      <c r="C17" s="23"/>
      <c r="D17" s="23"/>
      <c r="E17" s="23"/>
      <c r="F17" s="23"/>
      <c r="G17" s="20" t="str">
        <f t="shared" si="2"/>
        <v/>
      </c>
      <c r="H17" s="20" t="str">
        <f t="shared" si="3"/>
        <v/>
      </c>
      <c r="I17" s="20" t="s">
        <v>24</v>
      </c>
    </row>
    <row r="18" spans="1:9" x14ac:dyDescent="0.25">
      <c r="A18" s="25"/>
      <c r="B18" s="26" t="s">
        <v>30</v>
      </c>
      <c r="C18" s="27">
        <v>13667617</v>
      </c>
      <c r="D18" s="27">
        <v>13667617</v>
      </c>
      <c r="E18" s="27">
        <v>2594112.0546530001</v>
      </c>
      <c r="F18" s="27">
        <v>2594112.0546530001</v>
      </c>
      <c r="G18" s="24">
        <f t="shared" si="2"/>
        <v>18.979987913423386</v>
      </c>
      <c r="H18" s="24">
        <f t="shared" si="3"/>
        <v>18.979987913423386</v>
      </c>
      <c r="I18" s="24">
        <v>105.81843342976556</v>
      </c>
    </row>
    <row r="19" spans="1:9" ht="31.5" x14ac:dyDescent="0.25">
      <c r="A19" s="25"/>
      <c r="B19" s="26" t="s">
        <v>31</v>
      </c>
      <c r="C19" s="27">
        <v>83700</v>
      </c>
      <c r="D19" s="27">
        <v>219220</v>
      </c>
      <c r="E19" s="27">
        <v>8239.8431299999993</v>
      </c>
      <c r="F19" s="27">
        <v>8239.8431299999993</v>
      </c>
      <c r="G19" s="24">
        <f t="shared" si="2"/>
        <v>9.8444959737156505</v>
      </c>
      <c r="H19" s="24">
        <f t="shared" si="3"/>
        <v>3.7587095748563089</v>
      </c>
      <c r="I19" s="24">
        <v>118.71015391142814</v>
      </c>
    </row>
    <row r="20" spans="1:9" x14ac:dyDescent="0.25">
      <c r="A20" s="17" t="s">
        <v>32</v>
      </c>
      <c r="B20" s="18" t="s">
        <v>33</v>
      </c>
      <c r="C20" s="23">
        <v>0</v>
      </c>
      <c r="D20" s="23"/>
      <c r="E20" s="23">
        <v>0</v>
      </c>
      <c r="F20" s="23">
        <v>0</v>
      </c>
      <c r="G20" s="20" t="str">
        <f t="shared" si="2"/>
        <v/>
      </c>
      <c r="H20" s="20" t="str">
        <f t="shared" si="3"/>
        <v/>
      </c>
      <c r="I20" s="20" t="s">
        <v>24</v>
      </c>
    </row>
    <row r="21" spans="1:9" x14ac:dyDescent="0.25">
      <c r="A21" s="17" t="s">
        <v>34</v>
      </c>
      <c r="B21" s="18" t="s">
        <v>35</v>
      </c>
      <c r="C21" s="23">
        <v>0</v>
      </c>
      <c r="D21" s="23"/>
      <c r="E21" s="23">
        <v>0</v>
      </c>
      <c r="F21" s="23">
        <v>0</v>
      </c>
      <c r="G21" s="20" t="str">
        <f t="shared" si="2"/>
        <v/>
      </c>
      <c r="H21" s="20" t="str">
        <f t="shared" si="3"/>
        <v/>
      </c>
      <c r="I21" s="20" t="s">
        <v>24</v>
      </c>
    </row>
    <row r="22" spans="1:9" x14ac:dyDescent="0.25">
      <c r="A22" s="17" t="s">
        <v>36</v>
      </c>
      <c r="B22" s="18" t="s">
        <v>37</v>
      </c>
      <c r="C22" s="19">
        <v>2440</v>
      </c>
      <c r="D22" s="19">
        <v>2440</v>
      </c>
      <c r="E22" s="19">
        <v>0</v>
      </c>
      <c r="F22" s="19">
        <v>0</v>
      </c>
      <c r="G22" s="20">
        <f t="shared" si="2"/>
        <v>0</v>
      </c>
      <c r="H22" s="20">
        <f t="shared" si="3"/>
        <v>0</v>
      </c>
      <c r="I22" s="20">
        <v>0</v>
      </c>
    </row>
    <row r="23" spans="1:9" x14ac:dyDescent="0.25">
      <c r="A23" s="17" t="s">
        <v>38</v>
      </c>
      <c r="B23" s="18" t="s">
        <v>39</v>
      </c>
      <c r="C23" s="19">
        <v>675984</v>
      </c>
      <c r="D23" s="19">
        <v>700885</v>
      </c>
      <c r="E23" s="19">
        <v>0</v>
      </c>
      <c r="F23" s="19">
        <v>0</v>
      </c>
      <c r="G23" s="20">
        <f t="shared" si="2"/>
        <v>0</v>
      </c>
      <c r="H23" s="20">
        <f t="shared" si="3"/>
        <v>0</v>
      </c>
      <c r="I23" s="20" t="s">
        <v>24</v>
      </c>
    </row>
    <row r="24" spans="1:9" ht="31.5" x14ac:dyDescent="0.25">
      <c r="A24" s="17" t="s">
        <v>40</v>
      </c>
      <c r="B24" s="18" t="s">
        <v>41</v>
      </c>
      <c r="C24" s="19">
        <v>0</v>
      </c>
      <c r="D24" s="19"/>
      <c r="E24" s="19">
        <v>0</v>
      </c>
      <c r="F24" s="19">
        <v>0</v>
      </c>
      <c r="G24" s="20" t="str">
        <f t="shared" si="2"/>
        <v/>
      </c>
      <c r="H24" s="20" t="str">
        <f t="shared" si="3"/>
        <v/>
      </c>
      <c r="I24" s="20" t="s">
        <v>24</v>
      </c>
    </row>
    <row r="25" spans="1:9" x14ac:dyDescent="0.25">
      <c r="A25" s="17" t="s">
        <v>42</v>
      </c>
      <c r="B25" s="18" t="s">
        <v>43</v>
      </c>
      <c r="C25" s="19">
        <v>0</v>
      </c>
      <c r="D25" s="19"/>
      <c r="E25" s="19">
        <v>540.52300000000002</v>
      </c>
      <c r="F25" s="19">
        <v>540.52300000000002</v>
      </c>
      <c r="G25" s="20" t="str">
        <f t="shared" si="2"/>
        <v/>
      </c>
      <c r="H25" s="20" t="str">
        <f t="shared" si="3"/>
        <v/>
      </c>
      <c r="I25" s="20" t="s">
        <v>24</v>
      </c>
    </row>
    <row r="26" spans="1:9" s="16" customFormat="1" ht="31.5" x14ac:dyDescent="0.25">
      <c r="A26" s="17" t="s">
        <v>16</v>
      </c>
      <c r="B26" s="18" t="s">
        <v>44</v>
      </c>
      <c r="C26" s="19">
        <f>C27+C28+C29</f>
        <v>5960177</v>
      </c>
      <c r="D26" s="19">
        <v>5960177</v>
      </c>
      <c r="E26" s="19">
        <f t="shared" ref="E26:F26" si="5">E27+E28+E29</f>
        <v>1062360.3930170001</v>
      </c>
      <c r="F26" s="19">
        <f t="shared" si="5"/>
        <v>1062360.3930170001</v>
      </c>
      <c r="G26" s="20">
        <f t="shared" si="2"/>
        <v>17.824309462906889</v>
      </c>
      <c r="H26" s="20">
        <f t="shared" si="3"/>
        <v>17.824309462906889</v>
      </c>
      <c r="I26" s="20">
        <v>55.679864118927902</v>
      </c>
    </row>
    <row r="27" spans="1:9" ht="31.5" x14ac:dyDescent="0.25">
      <c r="A27" s="21">
        <v>1</v>
      </c>
      <c r="B27" s="22" t="s">
        <v>45</v>
      </c>
      <c r="C27" s="23">
        <v>2403075</v>
      </c>
      <c r="D27" s="23">
        <v>2403075</v>
      </c>
      <c r="E27" s="28">
        <v>173084.89301699999</v>
      </c>
      <c r="F27" s="23">
        <f>E27</f>
        <v>173084.89301699999</v>
      </c>
      <c r="G27" s="24">
        <f t="shared" si="2"/>
        <v>7.2026421571112014</v>
      </c>
      <c r="H27" s="24">
        <f t="shared" si="3"/>
        <v>7.2026421571112014</v>
      </c>
      <c r="I27" s="24">
        <v>11.818391460313265</v>
      </c>
    </row>
    <row r="28" spans="1:9" ht="31.5" x14ac:dyDescent="0.25">
      <c r="A28" s="21">
        <v>2</v>
      </c>
      <c r="B28" s="22" t="s">
        <v>46</v>
      </c>
      <c r="C28" s="23">
        <v>3557102</v>
      </c>
      <c r="D28" s="23">
        <v>3557102</v>
      </c>
      <c r="E28" s="28">
        <f>C28/4</f>
        <v>889275.5</v>
      </c>
      <c r="F28" s="23">
        <f>E28</f>
        <v>889275.5</v>
      </c>
      <c r="G28" s="24">
        <f t="shared" si="2"/>
        <v>25</v>
      </c>
      <c r="H28" s="24">
        <f t="shared" si="3"/>
        <v>25</v>
      </c>
      <c r="I28" s="24">
        <v>200.53975613441247</v>
      </c>
    </row>
    <row r="29" spans="1:9" ht="31.5" x14ac:dyDescent="0.25">
      <c r="A29" s="29">
        <v>3</v>
      </c>
      <c r="B29" s="30" t="s">
        <v>47</v>
      </c>
      <c r="C29" s="31">
        <v>0</v>
      </c>
      <c r="D29" s="31"/>
      <c r="E29" s="31"/>
      <c r="F29" s="31"/>
      <c r="G29" s="32" t="str">
        <f t="shared" si="2"/>
        <v/>
      </c>
      <c r="H29" s="32" t="str">
        <f t="shared" si="3"/>
        <v/>
      </c>
      <c r="I29" s="32" t="s">
        <v>24</v>
      </c>
    </row>
    <row r="30" spans="1:9" x14ac:dyDescent="0.25">
      <c r="C30" s="33"/>
      <c r="D30" s="33"/>
      <c r="E30" s="33"/>
    </row>
    <row r="31" spans="1:9" x14ac:dyDescent="0.25">
      <c r="D31" s="34"/>
    </row>
  </sheetData>
  <mergeCells count="11">
    <mergeCell ref="G7:I7"/>
    <mergeCell ref="A1:I1"/>
    <mergeCell ref="A2:I2"/>
    <mergeCell ref="A3:I3"/>
    <mergeCell ref="A4:I4"/>
    <mergeCell ref="G6:I6"/>
    <mergeCell ref="A7:A8"/>
    <mergeCell ref="B7:B8"/>
    <mergeCell ref="C7:C8"/>
    <mergeCell ref="D7:D8"/>
    <mergeCell ref="E7:F7"/>
  </mergeCells>
  <conditionalFormatting sqref="C10:I29">
    <cfRule type="expression" dxfId="0" priority="1">
      <formula>ISNUMBER(SEARCH("!",_xlfn.FORMULATEXT(C10)))</formula>
    </cfRule>
  </conditionalFormatting>
  <printOptions horizontalCentered="1"/>
  <pageMargins left="1.1811023622047245" right="0.59055118110236227" top="0.78740157480314965" bottom="0.78740157480314965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56.1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 Admin</dc:creator>
  <cp:lastModifiedBy>TK Admin</cp:lastModifiedBy>
  <dcterms:created xsi:type="dcterms:W3CDTF">2026-04-11T08:59:36Z</dcterms:created>
  <dcterms:modified xsi:type="dcterms:W3CDTF">2026-04-11T09:00:11Z</dcterms:modified>
</cp:coreProperties>
</file>